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470" yWindow="1670" windowWidth="17600" windowHeight="5620"/>
  </bookViews>
  <sheets>
    <sheet name="Assistant Professor Score" sheetId="1" r:id="rId1"/>
  </sheets>
  <calcPr calcId="124519"/>
</workbook>
</file>

<file path=xl/calcChain.xml><?xml version="1.0" encoding="utf-8"?>
<calcChain xmlns="http://schemas.openxmlformats.org/spreadsheetml/2006/main">
  <c r="C25" i="1"/>
  <c r="C24"/>
  <c r="C23"/>
  <c r="C21"/>
  <c r="C19"/>
  <c r="C18"/>
  <c r="C17"/>
  <c r="C15"/>
  <c r="C14"/>
  <c r="C13"/>
  <c r="C12"/>
  <c r="C20" l="1"/>
  <c r="C16"/>
  <c r="C26"/>
  <c r="C27" l="1"/>
</calcChain>
</file>

<file path=xl/sharedStrings.xml><?xml version="1.0" encoding="utf-8"?>
<sst xmlns="http://schemas.openxmlformats.org/spreadsheetml/2006/main" count="91" uniqueCount="85">
  <si>
    <t>Graduation %</t>
  </si>
  <si>
    <t>Post-Graduation %</t>
  </si>
  <si>
    <t>Ph.D (1=Yes,0=No)</t>
  </si>
  <si>
    <t>Best of NET/JRF/SET (Max 10)</t>
  </si>
  <si>
    <t>Research Publications (No.)</t>
  </si>
  <si>
    <t>Teaching Experience – Years</t>
  </si>
  <si>
    <t>Teaching Experience – Months</t>
  </si>
  <si>
    <t>Best Award Score (Max 3)</t>
  </si>
  <si>
    <t>M.Phil (%=Yes, 0=No)</t>
  </si>
  <si>
    <t>CRITERIA</t>
  </si>
  <si>
    <t>INPUT</t>
  </si>
  <si>
    <t>SCORE</t>
  </si>
  <si>
    <t>NET with JRF (1=Yes,0=No)</t>
  </si>
  <si>
    <t>NET (1=Yes,0=No)</t>
  </si>
  <si>
    <t>SLET/SET (1=Yes,0=No)</t>
  </si>
  <si>
    <t>International/National Award (1=Yes,0=No)</t>
  </si>
  <si>
    <t>State Level Award (1=Yes,0=No)</t>
  </si>
  <si>
    <t>TOTAL SCORE</t>
  </si>
  <si>
    <t>📌 Instructions to Fill the Assistant Professor API Score Calculator</t>
  </si>
  <si>
    <t>👉 Fill only Column B (Input column)</t>
  </si>
  <si>
    <t>👉 Do NOT edit Column C (Score) – it is auto-calculated</t>
  </si>
  <si>
    <t>🔹 Graduation Percentage</t>
  </si>
  <si>
    <t>Enter percentage only (e.g. 78)</t>
  </si>
  <si>
    <t>Marks are awarded automatically as per slab</t>
  </si>
  <si>
    <t>🔹 Post-Graduation Percentage</t>
  </si>
  <si>
    <t>Enter percentage only (e.g. 72)</t>
  </si>
  <si>
    <t>Marks calculated as per approved criteria</t>
  </si>
  <si>
    <t>Enter M.Phil percentage</t>
  </si>
  <si>
    <t>Marks awarded automatically:</t>
  </si>
  <si>
    <t>≥ 60% → 7 marks</t>
  </si>
  <si>
    <t>55% – &lt;60% → 5 marks</t>
  </si>
  <si>
    <t>&lt;55% → 0 marks</t>
  </si>
  <si>
    <t>Enter:</t>
  </si>
  <si>
    <t>1 → If Ph.D awarded</t>
  </si>
  <si>
    <t>0 → If not awarded</t>
  </si>
  <si>
    <t>Fill all applicable fields, but note:</t>
  </si>
  <si>
    <t>1 → Qualified</t>
  </si>
  <si>
    <t>0 → Not qualified</t>
  </si>
  <si>
    <t>📌 Important Rule:</t>
  </si>
  <si>
    <t>Only ONE highest qualification is counted</t>
  </si>
  <si>
    <t>Maximum marks = 10</t>
  </si>
  <si>
    <t>If candidate has NET + SET or JRF + NET → best one only</t>
  </si>
  <si>
    <t>(Excel automatically selects the highest)</t>
  </si>
  <si>
    <t>Enter total number of research papers</t>
  </si>
  <si>
    <t>Marks awarded:</t>
  </si>
  <si>
    <t>2 marks per publication</t>
  </si>
  <si>
    <t>Maximum = 6 marks</t>
  </si>
  <si>
    <t>🔹 Teaching Experience – Years</t>
  </si>
  <si>
    <t>🔹 Teaching Experience – Months</t>
  </si>
  <si>
    <t>📌 Marks Calculation:</t>
  </si>
  <si>
    <t>2 marks per year</t>
  </si>
  <si>
    <t>Proportionate marks for months</t>
  </si>
  <si>
    <t>Maximum = 10 marks</t>
  </si>
  <si>
    <t>✔️ Example:</t>
  </si>
  <si>
    <t>3 years 8 months</t>
  </si>
  <si>
    <t>= (3 + 8/12) × 2 = 7.33 marks</t>
  </si>
  <si>
    <t>🔹 International / National Award</t>
  </si>
  <si>
    <t>1 → Yes</t>
  </si>
  <si>
    <t>0 → No</t>
  </si>
  <si>
    <t>🔹 State Level Award</t>
  </si>
  <si>
    <t>Only one award is counted</t>
  </si>
  <si>
    <t>Maximum = 3 marks</t>
  </si>
  <si>
    <t>If both awards are present → higher one only</t>
  </si>
  <si>
    <t>Total Score is calculated automatically</t>
  </si>
  <si>
    <t>No manual entry required</t>
  </si>
  <si>
    <t>⚠️ General Instructions</t>
  </si>
  <si>
    <t>Do not leave numeric fields blank (use 0 where not applicable)</t>
  </si>
  <si>
    <t>Do not modify formulas</t>
  </si>
  <si>
    <t>All calculations are auto-validated with maximum caps</t>
  </si>
  <si>
    <t>Final score will be considered as per applicable recruitment rules</t>
  </si>
  <si>
    <t>IMPORTANT</t>
  </si>
  <si>
    <t>1. Academic Qualifications</t>
  </si>
  <si>
    <t>2. M.Phil Qualification</t>
  </si>
  <si>
    <t>3.  Ph.D Qualification</t>
  </si>
  <si>
    <t>4.  NET / NET with JRF / SLET–SET</t>
  </si>
  <si>
    <t>5. Research Publications</t>
  </si>
  <si>
    <t>6. Teaching / Post-Doctoral Experience</t>
  </si>
  <si>
    <t>7. Awards</t>
  </si>
  <si>
    <t>8. Total Score</t>
  </si>
  <si>
    <t>Best of M.Phil/Ph.D. (Max 25)</t>
  </si>
  <si>
    <t>Example- Your experience is 3 years, 8 months</t>
  </si>
  <si>
    <t>Enter completed years only i.e. 3</t>
  </si>
  <si>
    <t>Enter remaining months (0–11) i.e. 8</t>
  </si>
  <si>
    <t>API SCORE CALCULATOR</t>
  </si>
  <si>
    <t>Criteria for short-listing of candidates for interview for the post of Assistant Professor in colleges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</si>
</sst>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26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00B0F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4" borderId="0" xfId="0" applyFill="1"/>
    <xf numFmtId="0" fontId="1" fillId="0" borderId="0" xfId="0" applyFont="1"/>
    <xf numFmtId="0" fontId="0" fillId="5" borderId="0" xfId="0" applyFill="1"/>
    <xf numFmtId="0" fontId="1" fillId="5" borderId="0" xfId="0" applyFont="1" applyFill="1"/>
    <xf numFmtId="0" fontId="3" fillId="5" borderId="0" xfId="0" applyFont="1" applyFill="1"/>
    <xf numFmtId="0" fontId="3" fillId="7" borderId="0" xfId="0" applyFont="1" applyFill="1"/>
    <xf numFmtId="0" fontId="2" fillId="8" borderId="0" xfId="0" applyFont="1" applyFill="1"/>
    <xf numFmtId="0" fontId="1" fillId="6" borderId="0" xfId="0" applyFont="1" applyFill="1"/>
    <xf numFmtId="0" fontId="1" fillId="2" borderId="1" xfId="0" applyFont="1" applyFill="1" applyBorder="1"/>
    <xf numFmtId="0" fontId="1" fillId="2" borderId="2" xfId="0" applyFont="1" applyFill="1" applyBorder="1"/>
    <xf numFmtId="0" fontId="1" fillId="2" borderId="3" xfId="0" applyFont="1" applyFill="1" applyBorder="1"/>
    <xf numFmtId="0" fontId="0" fillId="2" borderId="6" xfId="0" applyFill="1" applyBorder="1"/>
    <xf numFmtId="0" fontId="1" fillId="2" borderId="7" xfId="0" applyFont="1" applyFill="1" applyBorder="1"/>
    <xf numFmtId="0" fontId="1" fillId="2" borderId="8" xfId="0" applyFont="1" applyFill="1" applyBorder="1"/>
    <xf numFmtId="0" fontId="0" fillId="9" borderId="0" xfId="0" applyFill="1"/>
    <xf numFmtId="0" fontId="4" fillId="9" borderId="0" xfId="0" applyFont="1" applyFill="1"/>
    <xf numFmtId="0" fontId="0" fillId="10" borderId="0" xfId="0" applyFill="1"/>
    <xf numFmtId="0" fontId="5" fillId="10" borderId="0" xfId="0" applyFont="1" applyFill="1"/>
    <xf numFmtId="0" fontId="1" fillId="0" borderId="4" xfId="0" applyFont="1" applyBorder="1"/>
    <xf numFmtId="0" fontId="1" fillId="3" borderId="4" xfId="0" applyFont="1" applyFill="1" applyBorder="1"/>
    <xf numFmtId="0" fontId="1" fillId="0" borderId="0" xfId="0" applyFont="1" applyBorder="1"/>
    <xf numFmtId="0" fontId="1" fillId="0" borderId="5" xfId="0" applyFont="1" applyBorder="1"/>
    <xf numFmtId="0" fontId="1" fillId="3" borderId="0" xfId="0" applyFont="1" applyFill="1" applyBorder="1"/>
    <xf numFmtId="0" fontId="1" fillId="3" borderId="5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1358900</xdr:colOff>
      <xdr:row>0</xdr:row>
      <xdr:rowOff>88900</xdr:rowOff>
    </xdr:from>
    <xdr:to>
      <xdr:col>4</xdr:col>
      <xdr:colOff>2171707</xdr:colOff>
      <xdr:row>5</xdr:row>
      <xdr:rowOff>82552</xdr:rowOff>
    </xdr:to>
    <xdr:pic>
      <xdr:nvPicPr>
        <xdr:cNvPr id="3" name="Picture 2" descr="logo (1) (1)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38600" y="88900"/>
          <a:ext cx="3657607" cy="9144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7:H109"/>
  <sheetViews>
    <sheetView tabSelected="1" workbookViewId="0">
      <selection activeCell="D25" sqref="D25"/>
    </sheetView>
  </sheetViews>
  <sheetFormatPr defaultRowHeight="14.5"/>
  <cols>
    <col min="1" max="1" width="38.36328125" customWidth="1"/>
    <col min="2" max="2" width="23.26953125" customWidth="1"/>
    <col min="5" max="5" width="53" customWidth="1"/>
    <col min="6" max="6" width="55.453125" customWidth="1"/>
  </cols>
  <sheetData>
    <row r="7" spans="1:8" s="15" customFormat="1" ht="21">
      <c r="B7" s="16" t="s">
        <v>84</v>
      </c>
    </row>
    <row r="8" spans="1:8" s="17" customFormat="1" ht="32.5" customHeight="1">
      <c r="C8" s="18" t="s">
        <v>83</v>
      </c>
    </row>
    <row r="10" spans="1:8" ht="15" thickBot="1"/>
    <row r="11" spans="1:8">
      <c r="A11" s="9" t="s">
        <v>9</v>
      </c>
      <c r="B11" s="10" t="s">
        <v>10</v>
      </c>
      <c r="C11" s="11" t="s">
        <v>11</v>
      </c>
      <c r="E11" s="7" t="s">
        <v>18</v>
      </c>
    </row>
    <row r="12" spans="1:8">
      <c r="A12" s="19" t="s">
        <v>0</v>
      </c>
      <c r="B12" s="21">
        <v>0</v>
      </c>
      <c r="C12" s="22">
        <f>IF(B12&gt;=80,21,IF(B12&gt;=60,19,IF(B12&gt;=55,16,10)))</f>
        <v>10</v>
      </c>
    </row>
    <row r="13" spans="1:8">
      <c r="A13" s="19" t="s">
        <v>1</v>
      </c>
      <c r="B13" s="21">
        <v>0</v>
      </c>
      <c r="C13" s="22">
        <f>IF(B13&gt;=80,25,IF(B13&gt;=60,23,20))</f>
        <v>20</v>
      </c>
      <c r="E13" s="5" t="s">
        <v>70</v>
      </c>
    </row>
    <row r="14" spans="1:8">
      <c r="A14" s="19" t="s">
        <v>8</v>
      </c>
      <c r="B14" s="21">
        <v>0</v>
      </c>
      <c r="C14" s="22">
        <f>IF(B14&gt;=60,7,IF(B14&gt;=55,5,0))</f>
        <v>0</v>
      </c>
      <c r="E14" s="4" t="s">
        <v>19</v>
      </c>
    </row>
    <row r="15" spans="1:8">
      <c r="A15" s="19" t="s">
        <v>2</v>
      </c>
      <c r="B15" s="21">
        <v>0</v>
      </c>
      <c r="C15" s="22">
        <f>B15*25</f>
        <v>0</v>
      </c>
      <c r="E15" s="4" t="s">
        <v>20</v>
      </c>
    </row>
    <row r="16" spans="1:8">
      <c r="A16" s="20" t="s">
        <v>79</v>
      </c>
      <c r="B16" s="23"/>
      <c r="C16" s="24">
        <f>MIN(MAX(C14,C15),25)</f>
        <v>0</v>
      </c>
      <c r="G16" s="1"/>
      <c r="H16" s="1"/>
    </row>
    <row r="17" spans="1:8">
      <c r="A17" s="19" t="s">
        <v>12</v>
      </c>
      <c r="B17" s="21">
        <v>0</v>
      </c>
      <c r="C17" s="22">
        <f>B17*10</f>
        <v>0</v>
      </c>
      <c r="E17" s="8" t="s">
        <v>71</v>
      </c>
    </row>
    <row r="18" spans="1:8">
      <c r="A18" s="19" t="s">
        <v>13</v>
      </c>
      <c r="B18" s="21">
        <v>0</v>
      </c>
      <c r="C18" s="22">
        <f>B18*8</f>
        <v>0</v>
      </c>
      <c r="E18" s="2" t="s">
        <v>21</v>
      </c>
      <c r="F18" t="s">
        <v>22</v>
      </c>
    </row>
    <row r="19" spans="1:8">
      <c r="A19" s="19" t="s">
        <v>14</v>
      </c>
      <c r="B19" s="21">
        <v>0</v>
      </c>
      <c r="C19" s="22">
        <f>B19*5</f>
        <v>0</v>
      </c>
      <c r="F19" t="s">
        <v>23</v>
      </c>
    </row>
    <row r="20" spans="1:8">
      <c r="A20" s="20" t="s">
        <v>3</v>
      </c>
      <c r="B20" s="23"/>
      <c r="C20" s="24">
        <f>MIN(MAX(C17,C18,C19),10)</f>
        <v>0</v>
      </c>
      <c r="E20" s="2" t="s">
        <v>24</v>
      </c>
      <c r="F20" s="1" t="s">
        <v>25</v>
      </c>
    </row>
    <row r="21" spans="1:8">
      <c r="A21" s="19" t="s">
        <v>4</v>
      </c>
      <c r="B21" s="21">
        <v>0</v>
      </c>
      <c r="C21" s="22">
        <f>MIN(B21*2,6)</f>
        <v>0</v>
      </c>
      <c r="E21" s="1"/>
      <c r="F21" t="s">
        <v>26</v>
      </c>
    </row>
    <row r="22" spans="1:8">
      <c r="A22" s="19" t="s">
        <v>5</v>
      </c>
      <c r="B22" s="21">
        <v>0</v>
      </c>
      <c r="C22" s="22"/>
    </row>
    <row r="23" spans="1:8" s="1" customFormat="1">
      <c r="A23" s="19" t="s">
        <v>6</v>
      </c>
      <c r="B23" s="21">
        <v>0</v>
      </c>
      <c r="C23" s="22">
        <f>MIN(((B22+(B23/12))*2),10)</f>
        <v>0</v>
      </c>
      <c r="D23"/>
      <c r="E23" s="8" t="s">
        <v>72</v>
      </c>
      <c r="F23" t="s">
        <v>27</v>
      </c>
      <c r="G23"/>
      <c r="H23"/>
    </row>
    <row r="24" spans="1:8">
      <c r="A24" s="19" t="s">
        <v>15</v>
      </c>
      <c r="B24" s="21">
        <v>0</v>
      </c>
      <c r="C24" s="22">
        <f>B24*3</f>
        <v>0</v>
      </c>
      <c r="F24" t="s">
        <v>28</v>
      </c>
    </row>
    <row r="25" spans="1:8">
      <c r="A25" s="19" t="s">
        <v>16</v>
      </c>
      <c r="B25" s="21">
        <v>0</v>
      </c>
      <c r="C25" s="22">
        <f>B25*2</f>
        <v>0</v>
      </c>
      <c r="F25" t="s">
        <v>29</v>
      </c>
    </row>
    <row r="26" spans="1:8">
      <c r="A26" s="20" t="s">
        <v>7</v>
      </c>
      <c r="B26" s="23"/>
      <c r="C26" s="24">
        <f>MIN(MAX(C24,C25),3)</f>
        <v>0</v>
      </c>
      <c r="D26" s="1"/>
      <c r="F26" t="s">
        <v>30</v>
      </c>
    </row>
    <row r="27" spans="1:8" ht="15" thickBot="1">
      <c r="A27" s="12"/>
      <c r="B27" s="13" t="s">
        <v>17</v>
      </c>
      <c r="C27" s="14">
        <f>SUM(C12:C13,C16,C20,C21,C23,C26)</f>
        <v>30</v>
      </c>
      <c r="F27" t="s">
        <v>31</v>
      </c>
    </row>
    <row r="29" spans="1:8">
      <c r="E29" s="8" t="s">
        <v>73</v>
      </c>
      <c r="F29" t="s">
        <v>32</v>
      </c>
    </row>
    <row r="30" spans="1:8">
      <c r="F30" t="s">
        <v>33</v>
      </c>
    </row>
    <row r="31" spans="1:8">
      <c r="F31" t="s">
        <v>34</v>
      </c>
    </row>
    <row r="33" spans="5:6">
      <c r="E33" s="8" t="s">
        <v>74</v>
      </c>
      <c r="F33" t="s">
        <v>32</v>
      </c>
    </row>
    <row r="34" spans="5:6">
      <c r="E34" s="2" t="s">
        <v>35</v>
      </c>
      <c r="F34" t="s">
        <v>36</v>
      </c>
    </row>
    <row r="35" spans="5:6">
      <c r="F35" t="s">
        <v>37</v>
      </c>
    </row>
    <row r="37" spans="5:6">
      <c r="E37" s="2" t="s">
        <v>38</v>
      </c>
      <c r="F37" t="s">
        <v>39</v>
      </c>
    </row>
    <row r="38" spans="5:6">
      <c r="F38" s="6" t="s">
        <v>40</v>
      </c>
    </row>
    <row r="39" spans="5:6">
      <c r="F39" t="s">
        <v>41</v>
      </c>
    </row>
    <row r="40" spans="5:6">
      <c r="E40" s="2" t="s">
        <v>42</v>
      </c>
    </row>
    <row r="42" spans="5:6">
      <c r="E42" s="8" t="s">
        <v>75</v>
      </c>
      <c r="F42" t="s">
        <v>43</v>
      </c>
    </row>
    <row r="43" spans="5:6">
      <c r="F43" t="s">
        <v>44</v>
      </c>
    </row>
    <row r="44" spans="5:6">
      <c r="F44" t="s">
        <v>45</v>
      </c>
    </row>
    <row r="45" spans="5:6">
      <c r="F45" s="6" t="s">
        <v>46</v>
      </c>
    </row>
    <row r="47" spans="5:6">
      <c r="E47" s="8" t="s">
        <v>76</v>
      </c>
      <c r="F47" t="s">
        <v>80</v>
      </c>
    </row>
    <row r="48" spans="5:6">
      <c r="E48" s="2" t="s">
        <v>47</v>
      </c>
      <c r="F48" t="s">
        <v>81</v>
      </c>
    </row>
    <row r="49" spans="5:6">
      <c r="E49" s="2" t="s">
        <v>48</v>
      </c>
      <c r="F49" t="s">
        <v>82</v>
      </c>
    </row>
    <row r="50" spans="5:6">
      <c r="E50" s="2" t="s">
        <v>49</v>
      </c>
      <c r="F50" t="s">
        <v>50</v>
      </c>
    </row>
    <row r="51" spans="5:6">
      <c r="F51" t="s">
        <v>51</v>
      </c>
    </row>
    <row r="52" spans="5:6">
      <c r="F52" s="6" t="s">
        <v>52</v>
      </c>
    </row>
    <row r="53" spans="5:6">
      <c r="E53" s="2" t="s">
        <v>53</v>
      </c>
      <c r="F53" t="s">
        <v>54</v>
      </c>
    </row>
    <row r="54" spans="5:6">
      <c r="F54" t="s">
        <v>55</v>
      </c>
    </row>
    <row r="56" spans="5:6">
      <c r="E56" s="8" t="s">
        <v>77</v>
      </c>
    </row>
    <row r="57" spans="5:6">
      <c r="E57" s="2" t="s">
        <v>56</v>
      </c>
      <c r="F57" t="s">
        <v>32</v>
      </c>
    </row>
    <row r="58" spans="5:6">
      <c r="F58" t="s">
        <v>57</v>
      </c>
    </row>
    <row r="59" spans="5:6">
      <c r="F59" t="s">
        <v>58</v>
      </c>
    </row>
    <row r="60" spans="5:6">
      <c r="E60" s="2" t="s">
        <v>59</v>
      </c>
      <c r="F60" t="s">
        <v>32</v>
      </c>
    </row>
    <row r="61" spans="5:6">
      <c r="F61" t="s">
        <v>57</v>
      </c>
    </row>
    <row r="62" spans="5:6">
      <c r="F62" t="s">
        <v>58</v>
      </c>
    </row>
    <row r="63" spans="5:6">
      <c r="E63" s="2" t="s">
        <v>38</v>
      </c>
      <c r="F63" t="s">
        <v>60</v>
      </c>
    </row>
    <row r="64" spans="5:6">
      <c r="F64" s="6" t="s">
        <v>61</v>
      </c>
    </row>
    <row r="65" spans="5:6">
      <c r="F65" t="s">
        <v>62</v>
      </c>
    </row>
    <row r="66" spans="5:6">
      <c r="E66" s="8" t="s">
        <v>78</v>
      </c>
      <c r="F66" t="s">
        <v>63</v>
      </c>
    </row>
    <row r="67" spans="5:6">
      <c r="F67" t="s">
        <v>64</v>
      </c>
    </row>
    <row r="69" spans="5:6">
      <c r="E69" s="4" t="s">
        <v>65</v>
      </c>
      <c r="F69" s="3"/>
    </row>
    <row r="70" spans="5:6">
      <c r="E70" s="3"/>
      <c r="F70" s="3" t="s">
        <v>66</v>
      </c>
    </row>
    <row r="71" spans="5:6">
      <c r="E71" s="3"/>
      <c r="F71" s="3" t="s">
        <v>67</v>
      </c>
    </row>
    <row r="72" spans="5:6">
      <c r="E72" s="3"/>
      <c r="F72" s="3" t="s">
        <v>68</v>
      </c>
    </row>
    <row r="73" spans="5:6">
      <c r="E73" s="3"/>
      <c r="F73" s="3" t="s">
        <v>69</v>
      </c>
    </row>
    <row r="105" spans="7:8">
      <c r="G105" s="1"/>
      <c r="H105" s="1"/>
    </row>
    <row r="106" spans="7:8">
      <c r="G106" s="1"/>
      <c r="H106" s="1"/>
    </row>
    <row r="107" spans="7:8">
      <c r="G107" s="1"/>
      <c r="H107" s="1"/>
    </row>
    <row r="108" spans="7:8">
      <c r="G108" s="1"/>
      <c r="H108" s="1"/>
    </row>
    <row r="109" spans="7:8">
      <c r="G109" s="1"/>
      <c r="H109" s="1"/>
    </row>
  </sheetData>
  <pageMargins left="0.75" right="0.75" top="1" bottom="1" header="0.5" footer="0.5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Assistant Professor Score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HP</cp:lastModifiedBy>
  <dcterms:created xsi:type="dcterms:W3CDTF">2026-01-19T07:30:17Z</dcterms:created>
  <dcterms:modified xsi:type="dcterms:W3CDTF">2026-01-19T08:20:15Z</dcterms:modified>
</cp:coreProperties>
</file>